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iver/Desktop/"/>
    </mc:Choice>
  </mc:AlternateContent>
  <xr:revisionPtr revIDLastSave="0" documentId="13_ncr:1_{663F9706-04F2-B448-8065-675306936DA6}" xr6:coauthVersionLast="47" xr6:coauthVersionMax="47" xr10:uidLastSave="{00000000-0000-0000-0000-000000000000}"/>
  <bookViews>
    <workbookView xWindow="0" yWindow="760" windowWidth="28300" windowHeight="18820" tabRatio="621" xr2:uid="{00000000-000D-0000-FFFF-FFFF00000000}"/>
  </bookViews>
  <sheets>
    <sheet name="Finanzplan" sheetId="6" r:id="rId1"/>
  </sheets>
  <definedNames>
    <definedName name="_xlnm.Print_Area" localSheetId="0">Finanzplan!$A$1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6" l="1"/>
  <c r="E17" i="6"/>
  <c r="F17" i="6"/>
  <c r="G17" i="6"/>
  <c r="P17" i="6" s="1"/>
  <c r="H17" i="6"/>
  <c r="I17" i="6"/>
  <c r="J17" i="6"/>
  <c r="J53" i="6" s="1"/>
  <c r="K17" i="6"/>
  <c r="L17" i="6"/>
  <c r="M17" i="6"/>
  <c r="N17" i="6"/>
  <c r="O17" i="6"/>
  <c r="D18" i="6"/>
  <c r="E18" i="6"/>
  <c r="F18" i="6"/>
  <c r="G18" i="6"/>
  <c r="H18" i="6"/>
  <c r="H53" i="6" s="1"/>
  <c r="I18" i="6"/>
  <c r="J18" i="6"/>
  <c r="K18" i="6"/>
  <c r="L18" i="6"/>
  <c r="M18" i="6"/>
  <c r="N18" i="6"/>
  <c r="O18" i="6"/>
  <c r="D19" i="6"/>
  <c r="P19" i="6" s="1"/>
  <c r="E19" i="6"/>
  <c r="E23" i="6" s="1"/>
  <c r="F19" i="6"/>
  <c r="G19" i="6"/>
  <c r="H19" i="6"/>
  <c r="I19" i="6"/>
  <c r="J19" i="6"/>
  <c r="K19" i="6"/>
  <c r="L19" i="6"/>
  <c r="M19" i="6"/>
  <c r="N19" i="6"/>
  <c r="N23" i="6" s="1"/>
  <c r="O19" i="6"/>
  <c r="O23" i="6" s="1"/>
  <c r="D16" i="6"/>
  <c r="P16" i="6" s="1"/>
  <c r="E16" i="6"/>
  <c r="F16" i="6"/>
  <c r="G16" i="6"/>
  <c r="H16" i="6"/>
  <c r="I16" i="6"/>
  <c r="J16" i="6"/>
  <c r="K16" i="6"/>
  <c r="K23" i="6" s="1"/>
  <c r="L16" i="6"/>
  <c r="M16" i="6"/>
  <c r="N16" i="6"/>
  <c r="O16" i="6"/>
  <c r="D11" i="6"/>
  <c r="D12" i="6"/>
  <c r="D20" i="6"/>
  <c r="E11" i="6"/>
  <c r="P11" i="6" s="1"/>
  <c r="E12" i="6"/>
  <c r="E20" i="6"/>
  <c r="F11" i="6"/>
  <c r="F12" i="6"/>
  <c r="F20" i="6" s="1"/>
  <c r="G11" i="6"/>
  <c r="G12" i="6"/>
  <c r="G20" i="6"/>
  <c r="H11" i="6"/>
  <c r="H12" i="6"/>
  <c r="H20" i="6"/>
  <c r="I11" i="6"/>
  <c r="I12" i="6" s="1"/>
  <c r="J11" i="6"/>
  <c r="J12" i="6"/>
  <c r="J20" i="6"/>
  <c r="K11" i="6"/>
  <c r="K12" i="6"/>
  <c r="K25" i="6" s="1"/>
  <c r="K55" i="6" s="1"/>
  <c r="K20" i="6"/>
  <c r="L11" i="6"/>
  <c r="L12" i="6"/>
  <c r="M11" i="6"/>
  <c r="M12" i="6" s="1"/>
  <c r="N11" i="6"/>
  <c r="N12" i="6"/>
  <c r="N20" i="6"/>
  <c r="O11" i="6"/>
  <c r="O12" i="6"/>
  <c r="O25" i="6" s="1"/>
  <c r="O55" i="6" s="1"/>
  <c r="O20" i="6"/>
  <c r="D21" i="6"/>
  <c r="P21" i="6" s="1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P22" i="6" s="1"/>
  <c r="I22" i="6"/>
  <c r="J22" i="6"/>
  <c r="K22" i="6"/>
  <c r="L22" i="6"/>
  <c r="M22" i="6"/>
  <c r="N22" i="6"/>
  <c r="O22" i="6"/>
  <c r="P10" i="6"/>
  <c r="P12" i="6"/>
  <c r="D50" i="6"/>
  <c r="D53" i="6" s="1"/>
  <c r="E50" i="6"/>
  <c r="E53" i="6" s="1"/>
  <c r="F50" i="6"/>
  <c r="G50" i="6"/>
  <c r="H50" i="6"/>
  <c r="I50" i="6"/>
  <c r="J50" i="6"/>
  <c r="K50" i="6"/>
  <c r="L50" i="6"/>
  <c r="M50" i="6"/>
  <c r="N50" i="6"/>
  <c r="N53" i="6" s="1"/>
  <c r="O50" i="6"/>
  <c r="O53" i="6" s="1"/>
  <c r="P46" i="6"/>
  <c r="K53" i="6"/>
  <c r="P31" i="6"/>
  <c r="P32" i="6"/>
  <c r="P33" i="6"/>
  <c r="P36" i="6"/>
  <c r="P37" i="6"/>
  <c r="P38" i="6"/>
  <c r="P39" i="6"/>
  <c r="P40" i="6"/>
  <c r="P41" i="6"/>
  <c r="P42" i="6"/>
  <c r="P43" i="6"/>
  <c r="P44" i="6"/>
  <c r="P45" i="6"/>
  <c r="P30" i="6"/>
  <c r="P15" i="6"/>
  <c r="I20" i="6" l="1"/>
  <c r="I23" i="6" s="1"/>
  <c r="I25" i="6" s="1"/>
  <c r="I55" i="6" s="1"/>
  <c r="L23" i="6"/>
  <c r="L25" i="6" s="1"/>
  <c r="L55" i="6" s="1"/>
  <c r="F23" i="6"/>
  <c r="F25" i="6" s="1"/>
  <c r="F55" i="6" s="1"/>
  <c r="P23" i="6"/>
  <c r="P25" i="6" s="1"/>
  <c r="F53" i="6"/>
  <c r="N25" i="6"/>
  <c r="N55" i="6" s="1"/>
  <c r="E25" i="6"/>
  <c r="E55" i="6" s="1"/>
  <c r="M20" i="6"/>
  <c r="M53" i="6" s="1"/>
  <c r="P20" i="6"/>
  <c r="J23" i="6"/>
  <c r="J25" i="6" s="1"/>
  <c r="J55" i="6" s="1"/>
  <c r="P50" i="6"/>
  <c r="L20" i="6"/>
  <c r="L53" i="6" s="1"/>
  <c r="P18" i="6"/>
  <c r="I53" i="6"/>
  <c r="H23" i="6"/>
  <c r="H25" i="6" s="1"/>
  <c r="H55" i="6" s="1"/>
  <c r="G53" i="6"/>
  <c r="P53" i="6" s="1"/>
  <c r="G23" i="6"/>
  <c r="G25" i="6" s="1"/>
  <c r="G55" i="6" s="1"/>
  <c r="D23" i="6"/>
  <c r="D25" i="6" s="1"/>
  <c r="D55" i="6" s="1"/>
  <c r="P57" i="6" l="1"/>
  <c r="M23" i="6"/>
  <c r="M25" i="6" s="1"/>
  <c r="M55" i="6" s="1"/>
  <c r="P55" i="6" s="1"/>
</calcChain>
</file>

<file path=xl/sharedStrings.xml><?xml version="1.0" encoding="utf-8"?>
<sst xmlns="http://schemas.openxmlformats.org/spreadsheetml/2006/main" count="64" uniqueCount="58">
  <si>
    <t>Shop Zertifikat (z.Bsp. Trusted Shops)</t>
    <phoneticPr fontId="9" type="noConversion"/>
  </si>
  <si>
    <t>Shopsoftware Miete - Server Hosting</t>
    <phoneticPr fontId="9" type="noConversion"/>
  </si>
  <si>
    <t>Fixkosten gesamt</t>
    <phoneticPr fontId="9" type="noConversion"/>
  </si>
  <si>
    <t>Benötigtes Startkapital (ohne Wareneinsatz)</t>
    <phoneticPr fontId="9" type="noConversion"/>
  </si>
  <si>
    <t>weitere Kosten</t>
    <phoneticPr fontId="9" type="noConversion"/>
  </si>
  <si>
    <t>weitere Kosten je Artikel</t>
    <phoneticPr fontId="9" type="noConversion"/>
  </si>
  <si>
    <t>Verkaufte Artikel</t>
    <phoneticPr fontId="9" type="noConversion"/>
  </si>
  <si>
    <t>Summe Umsatz</t>
    <phoneticPr fontId="9" type="noConversion"/>
  </si>
  <si>
    <t>Summe Kosten pro Artikel</t>
    <phoneticPr fontId="9" type="noConversion"/>
  </si>
  <si>
    <t>KOSTEN PRO ARTIKEL</t>
    <phoneticPr fontId="9" type="noConversion"/>
  </si>
  <si>
    <t>Retourenkosten - Retourenquote</t>
    <phoneticPr fontId="9" type="noConversion"/>
  </si>
  <si>
    <t>Grafikdesigner Freelancer</t>
    <phoneticPr fontId="9" type="noConversion"/>
  </si>
  <si>
    <t>Telefon, Internet, Handy</t>
    <phoneticPr fontId="9" type="noConversion"/>
  </si>
  <si>
    <t>&gt;</t>
    <phoneticPr fontId="9" type="noConversion"/>
  </si>
  <si>
    <t>Blaue Felder sind mit Formeln hinterlegt und berechnen sich automatisch. Hier bitte nichts eintragen.</t>
    <phoneticPr fontId="9" type="noConversion"/>
  </si>
  <si>
    <t>Jahr gesamt</t>
    <phoneticPr fontId="9" type="noConversion"/>
  </si>
  <si>
    <t>April</t>
  </si>
  <si>
    <t>Mai</t>
  </si>
  <si>
    <t>Juni</t>
  </si>
  <si>
    <t>Juli</t>
  </si>
  <si>
    <t>Januar</t>
    <phoneticPr fontId="9" type="noConversion"/>
  </si>
  <si>
    <t>Februar</t>
    <phoneticPr fontId="9" type="noConversion"/>
  </si>
  <si>
    <t>September</t>
  </si>
  <si>
    <t>Dezember</t>
  </si>
  <si>
    <t>Oktober</t>
  </si>
  <si>
    <t>November</t>
  </si>
  <si>
    <t>März</t>
  </si>
  <si>
    <t>Einkaufskosten - pro Artikel</t>
    <phoneticPr fontId="9" type="noConversion"/>
  </si>
  <si>
    <t>Werbekosten - pro Verkauften Artikel</t>
    <phoneticPr fontId="9" type="noConversion"/>
  </si>
  <si>
    <t>Werbekosten - pro Monat absolut</t>
    <phoneticPr fontId="9" type="noConversion"/>
  </si>
  <si>
    <t>Versandkosten - pro Artikel</t>
    <phoneticPr fontId="9" type="noConversion"/>
  </si>
  <si>
    <t>Paymentprovider Provision</t>
    <phoneticPr fontId="9" type="noConversion"/>
  </si>
  <si>
    <t>August</t>
  </si>
  <si>
    <t>UMSATZ</t>
  </si>
  <si>
    <t>Fotograf - Produktbilder - Freelancer</t>
    <phoneticPr fontId="9" type="noConversion"/>
  </si>
  <si>
    <t>Onlinemarketing - Agentur</t>
    <phoneticPr fontId="9" type="noConversion"/>
  </si>
  <si>
    <t>Programmierer IT - Freelancer</t>
    <phoneticPr fontId="9" type="noConversion"/>
  </si>
  <si>
    <t>Raumkosten Büromiete</t>
    <phoneticPr fontId="9" type="noConversion"/>
  </si>
  <si>
    <t>FIXKOSTEN</t>
    <phoneticPr fontId="9" type="noConversion"/>
  </si>
  <si>
    <t>Euro</t>
    <phoneticPr fontId="9" type="noConversion"/>
  </si>
  <si>
    <t>Gründer - Projektleiter</t>
    <phoneticPr fontId="9" type="noConversion"/>
  </si>
  <si>
    <t>Aushilfe</t>
    <phoneticPr fontId="9" type="noConversion"/>
  </si>
  <si>
    <t>Azubi</t>
    <phoneticPr fontId="9" type="noConversion"/>
  </si>
  <si>
    <t>Mitarbeiter</t>
    <phoneticPr fontId="9" type="noConversion"/>
  </si>
  <si>
    <t>Deckungsbeitrag gesamt</t>
    <phoneticPr fontId="9" type="noConversion"/>
  </si>
  <si>
    <t>erstellt von der Webshop Factory GmbH Copyright www.webshop-factory.com. Für private und gewerbliche Zwecke freigegeben.</t>
    <phoneticPr fontId="9" type="noConversion"/>
  </si>
  <si>
    <t>Strom - Nebenkosten</t>
    <phoneticPr fontId="9" type="noConversion"/>
  </si>
  <si>
    <t>Finanzplaner und Liquiditäts- Simulation neuer Onlineshop.</t>
    <phoneticPr fontId="9" type="noConversion"/>
  </si>
  <si>
    <t xml:space="preserve">Artikelpreis VK netto Durchschnitt </t>
    <phoneticPr fontId="9" type="noConversion"/>
  </si>
  <si>
    <r>
      <t xml:space="preserve">Graue Felder sind </t>
    </r>
    <r>
      <rPr>
        <sz val="10"/>
        <rFont val="Verdana"/>
      </rPr>
      <t>Zwischenergebnisse</t>
    </r>
    <r>
      <rPr>
        <sz val="10"/>
        <rFont val="Verdana"/>
      </rPr>
      <t xml:space="preserve"> und berechnen sich automatisch. Hier bitte nichts eintragen. </t>
    </r>
    <phoneticPr fontId="9" type="noConversion"/>
  </si>
  <si>
    <r>
      <t xml:space="preserve">Orangene Felder sind </t>
    </r>
    <r>
      <rPr>
        <sz val="10"/>
        <rFont val="Verdana"/>
      </rPr>
      <t>Endergebnisse</t>
    </r>
    <r>
      <rPr>
        <b/>
        <sz val="10"/>
        <rFont val="Verdana"/>
      </rPr>
      <t xml:space="preserve"> </t>
    </r>
    <r>
      <rPr>
        <sz val="10"/>
        <rFont val="Verdana"/>
      </rPr>
      <t>und berechnen sich automatisch. Hier bitte nichts eintragen.</t>
    </r>
    <phoneticPr fontId="9" type="noConversion"/>
  </si>
  <si>
    <t>Grüne Felder sind Variablen und können überschrieben werden. Beispieldaten sind bereits eingetragen.</t>
    <phoneticPr fontId="9" type="noConversion"/>
  </si>
  <si>
    <t>Kosten und Fixkosten gesamt</t>
    <phoneticPr fontId="9" type="noConversion"/>
  </si>
  <si>
    <t>Gewinn / Verlust</t>
    <phoneticPr fontId="9" type="noConversion"/>
  </si>
  <si>
    <t>Buchhaltung - Lohnabrechnung - Steuerbüro</t>
    <phoneticPr fontId="9" type="noConversion"/>
  </si>
  <si>
    <t>Fixkosten Personal inkl. Nebenkosten</t>
    <phoneticPr fontId="9" type="noConversion"/>
  </si>
  <si>
    <t>Fixkosten allgemein</t>
    <phoneticPr fontId="9" type="noConversion"/>
  </si>
  <si>
    <t>Bürobedarf, Gebühren, Ausstattung, etc.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</si>
</sst>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0.0%"/>
    <numFmt numFmtId="169" formatCode="#,##0\ [$€-1]"/>
    <numFmt numFmtId="170" formatCode="#,##0.00\ [$€-1]"/>
  </numFmts>
  <fonts count="16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36"/>
      <name val="Arial"/>
    </font>
    <font>
      <u/>
      <sz val="10"/>
      <color indexed="12"/>
      <name val="Arial"/>
      <family val="2"/>
    </font>
    <font>
      <b/>
      <sz val="10"/>
      <color indexed="17"/>
      <name val="Verdana"/>
    </font>
    <font>
      <b/>
      <sz val="10"/>
      <color indexed="10"/>
      <name val="Verdana"/>
    </font>
    <font>
      <b/>
      <sz val="10"/>
      <color indexed="8"/>
      <name val="Verdana"/>
    </font>
    <font>
      <b/>
      <sz val="14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3" fontId="8" fillId="2" borderId="0" xfId="0" applyNumberFormat="1" applyFont="1" applyFill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top"/>
    </xf>
    <xf numFmtId="2" fontId="8" fillId="2" borderId="0" xfId="0" applyNumberFormat="1" applyFont="1" applyFill="1" applyBorder="1"/>
    <xf numFmtId="168" fontId="8" fillId="2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7" fillId="0" borderId="1" xfId="0" applyNumberFormat="1" applyFont="1" applyFill="1" applyBorder="1"/>
    <xf numFmtId="2" fontId="8" fillId="0" borderId="1" xfId="0" applyNumberFormat="1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2" fontId="8" fillId="2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6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9" fontId="3" fillId="2" borderId="0" xfId="0" applyNumberFormat="1" applyFont="1" applyFill="1" applyBorder="1"/>
    <xf numFmtId="3" fontId="3" fillId="3" borderId="0" xfId="0" applyNumberFormat="1" applyFont="1" applyFill="1" applyBorder="1"/>
    <xf numFmtId="3" fontId="3" fillId="4" borderId="0" xfId="0" applyNumberFormat="1" applyFont="1" applyFill="1" applyBorder="1"/>
    <xf numFmtId="3" fontId="8" fillId="5" borderId="3" xfId="0" applyNumberFormat="1" applyFont="1" applyFill="1" applyBorder="1"/>
    <xf numFmtId="3" fontId="4" fillId="5" borderId="3" xfId="0" applyNumberFormat="1" applyFont="1" applyFill="1" applyBorder="1"/>
    <xf numFmtId="3" fontId="5" fillId="5" borderId="0" xfId="0" applyNumberFormat="1" applyFont="1" applyFill="1" applyBorder="1"/>
    <xf numFmtId="170" fontId="8" fillId="2" borderId="0" xfId="0" applyNumberFormat="1" applyFont="1" applyFill="1" applyBorder="1"/>
    <xf numFmtId="170" fontId="8" fillId="5" borderId="3" xfId="0" applyNumberFormat="1" applyFont="1" applyFill="1" applyBorder="1"/>
    <xf numFmtId="170" fontId="8" fillId="3" borderId="0" xfId="0" applyNumberFormat="1" applyFont="1" applyFill="1" applyBorder="1"/>
    <xf numFmtId="170" fontId="8" fillId="0" borderId="0" xfId="0" applyNumberFormat="1" applyFont="1" applyFill="1" applyBorder="1"/>
    <xf numFmtId="170" fontId="8" fillId="0" borderId="3" xfId="0" applyNumberFormat="1" applyFont="1" applyFill="1" applyBorder="1"/>
    <xf numFmtId="169" fontId="4" fillId="3" borderId="0" xfId="0" applyNumberFormat="1" applyFont="1" applyFill="1" applyBorder="1"/>
    <xf numFmtId="169" fontId="8" fillId="2" borderId="0" xfId="0" applyNumberFormat="1" applyFont="1" applyFill="1" applyBorder="1" applyAlignment="1">
      <alignment vertical="top"/>
    </xf>
    <xf numFmtId="169" fontId="8" fillId="5" borderId="4" xfId="0" applyNumberFormat="1" applyFont="1" applyFill="1" applyBorder="1"/>
    <xf numFmtId="169" fontId="8" fillId="5" borderId="0" xfId="0" applyNumberFormat="1" applyFont="1" applyFill="1" applyBorder="1"/>
    <xf numFmtId="169" fontId="8" fillId="0" borderId="0" xfId="0" applyNumberFormat="1" applyFont="1" applyFill="1" applyBorder="1"/>
    <xf numFmtId="169" fontId="8" fillId="0" borderId="1" xfId="0" applyNumberFormat="1" applyFont="1" applyFill="1" applyBorder="1" applyAlignment="1">
      <alignment vertical="top"/>
    </xf>
    <xf numFmtId="169" fontId="8" fillId="0" borderId="1" xfId="0" applyNumberFormat="1" applyFont="1" applyFill="1" applyBorder="1"/>
    <xf numFmtId="169" fontId="8" fillId="2" borderId="0" xfId="0" applyNumberFormat="1" applyFont="1" applyFill="1" applyBorder="1"/>
    <xf numFmtId="169" fontId="8" fillId="2" borderId="0" xfId="0" applyNumberFormat="1" applyFont="1" applyFill="1" applyBorder="1" applyAlignment="1">
      <alignment vertical="top" wrapText="1"/>
    </xf>
    <xf numFmtId="3" fontId="2" fillId="4" borderId="0" xfId="0" applyNumberFormat="1" applyFont="1" applyFill="1" applyBorder="1"/>
    <xf numFmtId="2" fontId="2" fillId="4" borderId="0" xfId="0" applyNumberFormat="1" applyFont="1" applyFill="1" applyBorder="1"/>
    <xf numFmtId="170" fontId="12" fillId="4" borderId="0" xfId="0" applyNumberFormat="1" applyFont="1" applyFill="1" applyBorder="1"/>
    <xf numFmtId="170" fontId="12" fillId="4" borderId="3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 wrapText="1"/>
    </xf>
    <xf numFmtId="169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5" borderId="0" xfId="0" applyNumberFormat="1" applyFont="1" applyFill="1" applyBorder="1"/>
    <xf numFmtId="2" fontId="2" fillId="5" borderId="0" xfId="0" applyNumberFormat="1" applyFont="1" applyFill="1" applyBorder="1"/>
    <xf numFmtId="169" fontId="13" fillId="5" borderId="0" xfId="0" applyNumberFormat="1" applyFont="1" applyFill="1" applyBorder="1"/>
    <xf numFmtId="169" fontId="2" fillId="5" borderId="0" xfId="0" applyNumberFormat="1" applyFont="1" applyFill="1" applyBorder="1"/>
    <xf numFmtId="3" fontId="14" fillId="4" borderId="0" xfId="0" applyNumberFormat="1" applyFont="1" applyFill="1" applyBorder="1"/>
    <xf numFmtId="2" fontId="14" fillId="4" borderId="0" xfId="0" applyNumberFormat="1" applyFont="1" applyFill="1" applyBorder="1"/>
    <xf numFmtId="169" fontId="14" fillId="4" borderId="0" xfId="0" applyNumberFormat="1" applyFont="1" applyFill="1" applyBorder="1"/>
    <xf numFmtId="169" fontId="14" fillId="4" borderId="3" xfId="0" applyNumberFormat="1" applyFont="1" applyFill="1" applyBorder="1"/>
    <xf numFmtId="3" fontId="14" fillId="0" borderId="0" xfId="0" applyNumberFormat="1" applyFont="1" applyFill="1" applyBorder="1"/>
    <xf numFmtId="2" fontId="8" fillId="2" borderId="1" xfId="0" applyNumberFormat="1" applyFont="1" applyFill="1" applyBorder="1"/>
    <xf numFmtId="170" fontId="8" fillId="3" borderId="1" xfId="0" applyNumberFormat="1" applyFont="1" applyFill="1" applyBorder="1"/>
    <xf numFmtId="170" fontId="8" fillId="5" borderId="2" xfId="0" applyNumberFormat="1" applyFont="1" applyFill="1" applyBorder="1"/>
    <xf numFmtId="170" fontId="2" fillId="0" borderId="0" xfId="0" applyNumberFormat="1" applyFont="1" applyFill="1" applyBorder="1"/>
    <xf numFmtId="170" fontId="2" fillId="0" borderId="3" xfId="0" applyNumberFormat="1" applyFont="1" applyFill="1" applyBorder="1"/>
    <xf numFmtId="3" fontId="15" fillId="0" borderId="0" xfId="0" applyNumberFormat="1" applyFont="1" applyFill="1" applyBorder="1"/>
    <xf numFmtId="9" fontId="8" fillId="2" borderId="0" xfId="0" applyNumberFormat="1" applyFont="1" applyFill="1" applyBorder="1"/>
  </cellXfs>
  <cellStyles count="3">
    <cellStyle name="Besuchter Hyperlink_Dockers FW'09 Preisliste_webshop.xls" xfId="1" xr:uid="{00000000-0005-0000-0000-000000000000}"/>
    <cellStyle name="Hyperlink_Dockers FW'09 Preisliste_webshop.xls" xfId="2" xr:uid="{00000000-0005-0000-0000-000003000000}"/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555625</xdr:colOff>
      <xdr:row>0</xdr:row>
      <xdr:rowOff>0</xdr:rowOff>
    </xdr:from>
    <xdr:to>
      <xdr:col>15</xdr:col>
      <xdr:colOff>422274</xdr:colOff>
      <xdr:row>7</xdr:row>
      <xdr:rowOff>34200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1D46FAA-B102-BD68-69A3-989534A5C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1458" y="0"/>
          <a:ext cx="2843212" cy="1211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Normal="100" workbookViewId="0">
      <pane xSplit="3" topLeftCell="D1" activePane="topRight" state="frozenSplit"/>
      <selection pane="topRight" activeCell="L4" sqref="L4"/>
    </sheetView>
  </sheetViews>
  <sheetFormatPr baseColWidth="10" defaultColWidth="10.6640625" defaultRowHeight="13" x14ac:dyDescent="0.15"/>
  <cols>
    <col min="1" max="1" width="2.5" style="1" customWidth="1"/>
    <col min="2" max="2" width="33.33203125" style="1" customWidth="1"/>
    <col min="3" max="3" width="7.6640625" style="7" bestFit="1" customWidth="1"/>
    <col min="4" max="4" width="9.33203125" style="1" bestFit="1" customWidth="1"/>
    <col min="5" max="6" width="11.6640625" style="1" bestFit="1" customWidth="1"/>
    <col min="7" max="15" width="13" style="1" bestFit="1" customWidth="1"/>
    <col min="16" max="16" width="14.1640625" style="1" bestFit="1" customWidth="1"/>
    <col min="17" max="16384" width="10.6640625" style="1"/>
  </cols>
  <sheetData>
    <row r="1" spans="1:16" ht="18" x14ac:dyDescent="0.2">
      <c r="B1" s="70" t="s">
        <v>47</v>
      </c>
    </row>
    <row r="2" spans="1:16" x14ac:dyDescent="0.15">
      <c r="B2" s="1" t="s">
        <v>45</v>
      </c>
    </row>
    <row r="4" spans="1:16" x14ac:dyDescent="0.15">
      <c r="A4" s="25" t="s">
        <v>13</v>
      </c>
      <c r="B4" s="11" t="s">
        <v>51</v>
      </c>
    </row>
    <row r="5" spans="1:16" x14ac:dyDescent="0.15">
      <c r="A5" s="26" t="s">
        <v>13</v>
      </c>
      <c r="B5" s="12" t="s">
        <v>14</v>
      </c>
    </row>
    <row r="6" spans="1:16" x14ac:dyDescent="0.15">
      <c r="A6" s="27" t="s">
        <v>13</v>
      </c>
      <c r="B6" s="12" t="s">
        <v>49</v>
      </c>
    </row>
    <row r="7" spans="1:16" x14ac:dyDescent="0.15">
      <c r="A7" s="30" t="s">
        <v>13</v>
      </c>
      <c r="B7" s="12" t="s">
        <v>50</v>
      </c>
    </row>
    <row r="9" spans="1:16" x14ac:dyDescent="0.15">
      <c r="B9" s="13" t="s">
        <v>33</v>
      </c>
      <c r="C9" s="14"/>
      <c r="D9" s="21" t="s">
        <v>20</v>
      </c>
      <c r="E9" s="21" t="s">
        <v>21</v>
      </c>
      <c r="F9" s="21" t="s">
        <v>26</v>
      </c>
      <c r="G9" s="21" t="s">
        <v>16</v>
      </c>
      <c r="H9" s="21" t="s">
        <v>17</v>
      </c>
      <c r="I9" s="21" t="s">
        <v>18</v>
      </c>
      <c r="J9" s="21" t="s">
        <v>19</v>
      </c>
      <c r="K9" s="21" t="s">
        <v>32</v>
      </c>
      <c r="L9" s="21" t="s">
        <v>22</v>
      </c>
      <c r="M9" s="21" t="s">
        <v>24</v>
      </c>
      <c r="N9" s="21" t="s">
        <v>25</v>
      </c>
      <c r="O9" s="21" t="s">
        <v>23</v>
      </c>
      <c r="P9" s="16" t="s">
        <v>15</v>
      </c>
    </row>
    <row r="10" spans="1:16" x14ac:dyDescent="0.15">
      <c r="B10" s="1" t="s">
        <v>6</v>
      </c>
      <c r="C10" s="1"/>
      <c r="D10" s="6">
        <v>0</v>
      </c>
      <c r="E10" s="6">
        <v>60</v>
      </c>
      <c r="F10" s="6">
        <v>120</v>
      </c>
      <c r="G10" s="6">
        <v>180</v>
      </c>
      <c r="H10" s="6">
        <v>240</v>
      </c>
      <c r="I10" s="6">
        <v>300</v>
      </c>
      <c r="J10" s="6">
        <v>400</v>
      </c>
      <c r="K10" s="6">
        <v>500</v>
      </c>
      <c r="L10" s="6">
        <v>600</v>
      </c>
      <c r="M10" s="6">
        <v>800</v>
      </c>
      <c r="N10" s="6">
        <v>1000</v>
      </c>
      <c r="O10" s="6">
        <v>1200</v>
      </c>
      <c r="P10" s="28">
        <f>SUM(D10:O10)</f>
        <v>5400</v>
      </c>
    </row>
    <row r="11" spans="1:16" x14ac:dyDescent="0.15">
      <c r="B11" s="1" t="s">
        <v>48</v>
      </c>
      <c r="C11" s="31">
        <v>70</v>
      </c>
      <c r="D11" s="36">
        <f>$C$11</f>
        <v>70</v>
      </c>
      <c r="E11" s="36">
        <f t="shared" ref="E11:O11" si="0">$C$11</f>
        <v>70</v>
      </c>
      <c r="F11" s="36">
        <f t="shared" si="0"/>
        <v>70</v>
      </c>
      <c r="G11" s="36">
        <f t="shared" si="0"/>
        <v>70</v>
      </c>
      <c r="H11" s="36">
        <f t="shared" si="0"/>
        <v>70</v>
      </c>
      <c r="I11" s="36">
        <f t="shared" si="0"/>
        <v>70</v>
      </c>
      <c r="J11" s="36">
        <f t="shared" si="0"/>
        <v>70</v>
      </c>
      <c r="K11" s="36">
        <f t="shared" si="0"/>
        <v>70</v>
      </c>
      <c r="L11" s="36">
        <f t="shared" si="0"/>
        <v>70</v>
      </c>
      <c r="M11" s="36">
        <f t="shared" si="0"/>
        <v>70</v>
      </c>
      <c r="N11" s="36">
        <f t="shared" si="0"/>
        <v>70</v>
      </c>
      <c r="O11" s="36">
        <f t="shared" si="0"/>
        <v>70</v>
      </c>
      <c r="P11" s="32">
        <f>SUM(D11:O11)/12</f>
        <v>70</v>
      </c>
    </row>
    <row r="12" spans="1:16" x14ac:dyDescent="0.15">
      <c r="B12" s="49" t="s">
        <v>7</v>
      </c>
      <c r="C12" s="31"/>
      <c r="D12" s="36">
        <f>D10*D11</f>
        <v>0</v>
      </c>
      <c r="E12" s="36">
        <f t="shared" ref="E12:O12" si="1">E10*E11</f>
        <v>4200</v>
      </c>
      <c r="F12" s="36">
        <f t="shared" si="1"/>
        <v>8400</v>
      </c>
      <c r="G12" s="36">
        <f t="shared" si="1"/>
        <v>12600</v>
      </c>
      <c r="H12" s="36">
        <f t="shared" si="1"/>
        <v>16800</v>
      </c>
      <c r="I12" s="36">
        <f t="shared" si="1"/>
        <v>21000</v>
      </c>
      <c r="J12" s="36">
        <f t="shared" si="1"/>
        <v>28000</v>
      </c>
      <c r="K12" s="36">
        <f t="shared" si="1"/>
        <v>35000</v>
      </c>
      <c r="L12" s="36">
        <f t="shared" si="1"/>
        <v>42000</v>
      </c>
      <c r="M12" s="36">
        <f t="shared" si="1"/>
        <v>56000</v>
      </c>
      <c r="N12" s="36">
        <f t="shared" si="1"/>
        <v>70000</v>
      </c>
      <c r="O12" s="36">
        <f t="shared" si="1"/>
        <v>84000</v>
      </c>
      <c r="P12" s="29">
        <f>P10*$C11</f>
        <v>378000</v>
      </c>
    </row>
    <row r="13" spans="1:16" x14ac:dyDescent="0.1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/>
    </row>
    <row r="14" spans="1:16" x14ac:dyDescent="0.15">
      <c r="B14" s="18" t="s">
        <v>9</v>
      </c>
      <c r="C14" s="1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x14ac:dyDescent="0.15">
      <c r="B15" s="1" t="s">
        <v>28</v>
      </c>
      <c r="C15" s="17" t="s">
        <v>39</v>
      </c>
      <c r="D15" s="31">
        <v>0</v>
      </c>
      <c r="E15" s="31">
        <v>20</v>
      </c>
      <c r="F15" s="31">
        <v>16</v>
      </c>
      <c r="G15" s="31">
        <v>16</v>
      </c>
      <c r="H15" s="31">
        <v>14</v>
      </c>
      <c r="I15" s="31">
        <v>14</v>
      </c>
      <c r="J15" s="31">
        <v>12</v>
      </c>
      <c r="K15" s="31">
        <v>12</v>
      </c>
      <c r="L15" s="31">
        <v>10</v>
      </c>
      <c r="M15" s="31">
        <v>10</v>
      </c>
      <c r="N15" s="31">
        <v>8</v>
      </c>
      <c r="O15" s="31">
        <v>8</v>
      </c>
      <c r="P15" s="32">
        <f>SUM(D15:O15)/12</f>
        <v>11.666666666666666</v>
      </c>
    </row>
    <row r="16" spans="1:16" x14ac:dyDescent="0.15">
      <c r="B16" s="1" t="s">
        <v>29</v>
      </c>
      <c r="C16" s="17" t="s">
        <v>39</v>
      </c>
      <c r="D16" s="33">
        <f t="shared" ref="D16:L16" si="2">D10*D15</f>
        <v>0</v>
      </c>
      <c r="E16" s="33">
        <f t="shared" si="2"/>
        <v>1200</v>
      </c>
      <c r="F16" s="33">
        <f t="shared" si="2"/>
        <v>1920</v>
      </c>
      <c r="G16" s="33">
        <f t="shared" si="2"/>
        <v>2880</v>
      </c>
      <c r="H16" s="33">
        <f t="shared" si="2"/>
        <v>3360</v>
      </c>
      <c r="I16" s="33">
        <f t="shared" si="2"/>
        <v>4200</v>
      </c>
      <c r="J16" s="33">
        <f t="shared" si="2"/>
        <v>4800</v>
      </c>
      <c r="K16" s="33">
        <f t="shared" si="2"/>
        <v>6000</v>
      </c>
      <c r="L16" s="33">
        <f t="shared" si="2"/>
        <v>6000</v>
      </c>
      <c r="M16" s="33">
        <f t="shared" ref="M16:O16" si="3">M10*M15</f>
        <v>8000</v>
      </c>
      <c r="N16" s="33">
        <f t="shared" si="3"/>
        <v>8000</v>
      </c>
      <c r="O16" s="33">
        <f t="shared" si="3"/>
        <v>9600</v>
      </c>
      <c r="P16" s="32">
        <f t="shared" ref="P16:P22" si="4">SUM(D16:O16)</f>
        <v>55960</v>
      </c>
    </row>
    <row r="17" spans="2:16" x14ac:dyDescent="0.15">
      <c r="B17" s="1" t="s">
        <v>27</v>
      </c>
      <c r="C17" s="31">
        <v>35</v>
      </c>
      <c r="D17" s="33">
        <f>D10*$C17</f>
        <v>0</v>
      </c>
      <c r="E17" s="33">
        <f t="shared" ref="E17:O17" si="5">E10*$C17</f>
        <v>2100</v>
      </c>
      <c r="F17" s="33">
        <f t="shared" si="5"/>
        <v>4200</v>
      </c>
      <c r="G17" s="33">
        <f t="shared" si="5"/>
        <v>6300</v>
      </c>
      <c r="H17" s="33">
        <f t="shared" si="5"/>
        <v>8400</v>
      </c>
      <c r="I17" s="33">
        <f t="shared" si="5"/>
        <v>10500</v>
      </c>
      <c r="J17" s="33">
        <f t="shared" si="5"/>
        <v>14000</v>
      </c>
      <c r="K17" s="33">
        <f t="shared" si="5"/>
        <v>17500</v>
      </c>
      <c r="L17" s="33">
        <f t="shared" si="5"/>
        <v>21000</v>
      </c>
      <c r="M17" s="33">
        <f t="shared" si="5"/>
        <v>28000</v>
      </c>
      <c r="N17" s="33">
        <f t="shared" si="5"/>
        <v>35000</v>
      </c>
      <c r="O17" s="33">
        <f t="shared" si="5"/>
        <v>42000</v>
      </c>
      <c r="P17" s="32">
        <f t="shared" si="4"/>
        <v>189000</v>
      </c>
    </row>
    <row r="18" spans="2:16" x14ac:dyDescent="0.15">
      <c r="B18" s="1" t="s">
        <v>30</v>
      </c>
      <c r="C18" s="31">
        <v>3.8</v>
      </c>
      <c r="D18" s="33">
        <f t="shared" ref="D18:L18" si="6">D10*$C18</f>
        <v>0</v>
      </c>
      <c r="E18" s="33">
        <f t="shared" si="6"/>
        <v>228</v>
      </c>
      <c r="F18" s="33">
        <f t="shared" si="6"/>
        <v>456</v>
      </c>
      <c r="G18" s="33">
        <f t="shared" si="6"/>
        <v>684</v>
      </c>
      <c r="H18" s="33">
        <f t="shared" si="6"/>
        <v>912</v>
      </c>
      <c r="I18" s="33">
        <f t="shared" si="6"/>
        <v>1140</v>
      </c>
      <c r="J18" s="33">
        <f t="shared" si="6"/>
        <v>1520</v>
      </c>
      <c r="K18" s="33">
        <f t="shared" si="6"/>
        <v>1900</v>
      </c>
      <c r="L18" s="33">
        <f t="shared" si="6"/>
        <v>2280</v>
      </c>
      <c r="M18" s="33">
        <f t="shared" ref="M18:O18" si="7">M10*$C18</f>
        <v>3040</v>
      </c>
      <c r="N18" s="33">
        <f t="shared" si="7"/>
        <v>3800</v>
      </c>
      <c r="O18" s="33">
        <f t="shared" si="7"/>
        <v>4560</v>
      </c>
      <c r="P18" s="32">
        <f t="shared" si="4"/>
        <v>20520</v>
      </c>
    </row>
    <row r="19" spans="2:16" x14ac:dyDescent="0.15">
      <c r="B19" s="1" t="s">
        <v>10</v>
      </c>
      <c r="C19" s="71">
        <v>0.2</v>
      </c>
      <c r="D19" s="33">
        <f>D10*$C18*$C19</f>
        <v>0</v>
      </c>
      <c r="E19" s="33">
        <f t="shared" ref="E19:O19" si="8">E10*$C18*$C19</f>
        <v>45.6</v>
      </c>
      <c r="F19" s="33">
        <f t="shared" si="8"/>
        <v>91.2</v>
      </c>
      <c r="G19" s="33">
        <f t="shared" si="8"/>
        <v>136.80000000000001</v>
      </c>
      <c r="H19" s="33">
        <f t="shared" si="8"/>
        <v>182.4</v>
      </c>
      <c r="I19" s="33">
        <f t="shared" si="8"/>
        <v>228</v>
      </c>
      <c r="J19" s="33">
        <f t="shared" si="8"/>
        <v>304</v>
      </c>
      <c r="K19" s="33">
        <f t="shared" si="8"/>
        <v>380</v>
      </c>
      <c r="L19" s="33">
        <f t="shared" si="8"/>
        <v>456</v>
      </c>
      <c r="M19" s="33">
        <f t="shared" si="8"/>
        <v>608</v>
      </c>
      <c r="N19" s="33">
        <f t="shared" si="8"/>
        <v>760</v>
      </c>
      <c r="O19" s="33">
        <f t="shared" si="8"/>
        <v>912</v>
      </c>
      <c r="P19" s="32">
        <f t="shared" si="4"/>
        <v>4104</v>
      </c>
    </row>
    <row r="20" spans="2:16" x14ac:dyDescent="0.15">
      <c r="B20" s="1" t="s">
        <v>31</v>
      </c>
      <c r="C20" s="10">
        <v>2.5000000000000001E-2</v>
      </c>
      <c r="D20" s="33">
        <f t="shared" ref="D20:O20" si="9">D12*$C20</f>
        <v>0</v>
      </c>
      <c r="E20" s="33">
        <f t="shared" si="9"/>
        <v>105</v>
      </c>
      <c r="F20" s="33">
        <f t="shared" si="9"/>
        <v>210</v>
      </c>
      <c r="G20" s="33">
        <f t="shared" si="9"/>
        <v>315</v>
      </c>
      <c r="H20" s="33">
        <f t="shared" si="9"/>
        <v>420</v>
      </c>
      <c r="I20" s="33">
        <f t="shared" si="9"/>
        <v>525</v>
      </c>
      <c r="J20" s="33">
        <f t="shared" si="9"/>
        <v>700</v>
      </c>
      <c r="K20" s="33">
        <f t="shared" si="9"/>
        <v>875</v>
      </c>
      <c r="L20" s="33">
        <f t="shared" si="9"/>
        <v>1050</v>
      </c>
      <c r="M20" s="33">
        <f t="shared" si="9"/>
        <v>1400</v>
      </c>
      <c r="N20" s="33">
        <f t="shared" si="9"/>
        <v>1750</v>
      </c>
      <c r="O20" s="33">
        <f t="shared" si="9"/>
        <v>2100</v>
      </c>
      <c r="P20" s="32">
        <f t="shared" si="4"/>
        <v>9450</v>
      </c>
    </row>
    <row r="21" spans="2:16" x14ac:dyDescent="0.15">
      <c r="B21" s="1" t="s">
        <v>5</v>
      </c>
      <c r="C21" s="9">
        <v>0</v>
      </c>
      <c r="D21" s="33">
        <f>D10*$C21</f>
        <v>0</v>
      </c>
      <c r="E21" s="33">
        <f t="shared" ref="E21:O21" si="10">E10*$C21</f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3">
        <f t="shared" si="10"/>
        <v>0</v>
      </c>
      <c r="K21" s="33">
        <f t="shared" si="10"/>
        <v>0</v>
      </c>
      <c r="L21" s="33">
        <f t="shared" si="10"/>
        <v>0</v>
      </c>
      <c r="M21" s="33">
        <f t="shared" si="10"/>
        <v>0</v>
      </c>
      <c r="N21" s="33">
        <f t="shared" si="10"/>
        <v>0</v>
      </c>
      <c r="O21" s="33">
        <f t="shared" si="10"/>
        <v>0</v>
      </c>
      <c r="P21" s="32">
        <f t="shared" si="4"/>
        <v>0</v>
      </c>
    </row>
    <row r="22" spans="2:16" x14ac:dyDescent="0.15">
      <c r="B22" s="19" t="s">
        <v>5</v>
      </c>
      <c r="C22" s="65">
        <v>0</v>
      </c>
      <c r="D22" s="66">
        <f>D10*$C22</f>
        <v>0</v>
      </c>
      <c r="E22" s="66">
        <f t="shared" ref="E22:O22" si="11">E10*$C22</f>
        <v>0</v>
      </c>
      <c r="F22" s="66">
        <f t="shared" si="11"/>
        <v>0</v>
      </c>
      <c r="G22" s="66">
        <f t="shared" si="11"/>
        <v>0</v>
      </c>
      <c r="H22" s="66">
        <f t="shared" si="11"/>
        <v>0</v>
      </c>
      <c r="I22" s="66">
        <f t="shared" si="11"/>
        <v>0</v>
      </c>
      <c r="J22" s="66">
        <f t="shared" si="11"/>
        <v>0</v>
      </c>
      <c r="K22" s="66">
        <f t="shared" si="11"/>
        <v>0</v>
      </c>
      <c r="L22" s="66">
        <f t="shared" si="11"/>
        <v>0</v>
      </c>
      <c r="M22" s="66">
        <f t="shared" si="11"/>
        <v>0</v>
      </c>
      <c r="N22" s="66">
        <f t="shared" si="11"/>
        <v>0</v>
      </c>
      <c r="O22" s="66">
        <f t="shared" si="11"/>
        <v>0</v>
      </c>
      <c r="P22" s="67">
        <f t="shared" si="4"/>
        <v>0</v>
      </c>
    </row>
    <row r="23" spans="2:16" s="49" customFormat="1" x14ac:dyDescent="0.15">
      <c r="B23" s="49" t="s">
        <v>8</v>
      </c>
      <c r="C23" s="55"/>
      <c r="D23" s="68">
        <f>SUM(D16:D22)</f>
        <v>0</v>
      </c>
      <c r="E23" s="68">
        <f t="shared" ref="E23:O23" si="12">SUM(E16:E22)</f>
        <v>3678.6</v>
      </c>
      <c r="F23" s="68">
        <f t="shared" si="12"/>
        <v>6877.2</v>
      </c>
      <c r="G23" s="68">
        <f t="shared" si="12"/>
        <v>10315.799999999999</v>
      </c>
      <c r="H23" s="68">
        <f t="shared" si="12"/>
        <v>13274.4</v>
      </c>
      <c r="I23" s="68">
        <f t="shared" si="12"/>
        <v>16593</v>
      </c>
      <c r="J23" s="68">
        <f t="shared" si="12"/>
        <v>21324</v>
      </c>
      <c r="K23" s="68">
        <f t="shared" si="12"/>
        <v>26655</v>
      </c>
      <c r="L23" s="68">
        <f t="shared" si="12"/>
        <v>30786</v>
      </c>
      <c r="M23" s="68">
        <f t="shared" si="12"/>
        <v>41048</v>
      </c>
      <c r="N23" s="68">
        <f t="shared" si="12"/>
        <v>49310</v>
      </c>
      <c r="O23" s="68">
        <f t="shared" si="12"/>
        <v>59172</v>
      </c>
      <c r="P23" s="69">
        <f>SUM(P16:P22)</f>
        <v>279034</v>
      </c>
    </row>
    <row r="24" spans="2:16" x14ac:dyDescent="0.1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2:16" s="49" customFormat="1" x14ac:dyDescent="0.15">
      <c r="B25" s="45" t="s">
        <v>44</v>
      </c>
      <c r="C25" s="46"/>
      <c r="D25" s="47">
        <f>D12-D23</f>
        <v>0</v>
      </c>
      <c r="E25" s="47">
        <f t="shared" ref="E25:O25" si="13">E12-E23</f>
        <v>521.40000000000009</v>
      </c>
      <c r="F25" s="47">
        <f t="shared" si="13"/>
        <v>1522.8000000000002</v>
      </c>
      <c r="G25" s="47">
        <f t="shared" si="13"/>
        <v>2284.2000000000007</v>
      </c>
      <c r="H25" s="47">
        <f t="shared" si="13"/>
        <v>3525.6000000000004</v>
      </c>
      <c r="I25" s="47">
        <f t="shared" si="13"/>
        <v>4407</v>
      </c>
      <c r="J25" s="47">
        <f t="shared" si="13"/>
        <v>6676</v>
      </c>
      <c r="K25" s="47">
        <f t="shared" si="13"/>
        <v>8345</v>
      </c>
      <c r="L25" s="47">
        <f t="shared" si="13"/>
        <v>11214</v>
      </c>
      <c r="M25" s="47">
        <f t="shared" si="13"/>
        <v>14952</v>
      </c>
      <c r="N25" s="47">
        <f t="shared" si="13"/>
        <v>20690</v>
      </c>
      <c r="O25" s="47">
        <f t="shared" si="13"/>
        <v>24828</v>
      </c>
      <c r="P25" s="48">
        <f>P12-P23</f>
        <v>98966</v>
      </c>
    </row>
    <row r="27" spans="2:16" x14ac:dyDescent="0.15">
      <c r="B27" s="5" t="s">
        <v>38</v>
      </c>
    </row>
    <row r="28" spans="2:16" x14ac:dyDescent="0.15">
      <c r="E28" s="2"/>
    </row>
    <row r="29" spans="2:16" x14ac:dyDescent="0.15">
      <c r="B29" s="15" t="s">
        <v>55</v>
      </c>
      <c r="C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6" x14ac:dyDescent="0.15">
      <c r="B30" s="3" t="s">
        <v>40</v>
      </c>
      <c r="C30" s="8"/>
      <c r="D30" s="37">
        <v>1000</v>
      </c>
      <c r="E30" s="37">
        <v>1000</v>
      </c>
      <c r="F30" s="37">
        <v>1000</v>
      </c>
      <c r="G30" s="37">
        <v>1000</v>
      </c>
      <c r="H30" s="37">
        <v>1000</v>
      </c>
      <c r="I30" s="37">
        <v>1000</v>
      </c>
      <c r="J30" s="37">
        <v>2500</v>
      </c>
      <c r="K30" s="37">
        <v>2500</v>
      </c>
      <c r="L30" s="37">
        <v>2500</v>
      </c>
      <c r="M30" s="37">
        <v>2500</v>
      </c>
      <c r="N30" s="37">
        <v>2500</v>
      </c>
      <c r="O30" s="37">
        <v>2500</v>
      </c>
      <c r="P30" s="38">
        <f>SUM(D30:O30)</f>
        <v>21000</v>
      </c>
    </row>
    <row r="31" spans="2:16" x14ac:dyDescent="0.15">
      <c r="B31" s="1" t="s">
        <v>43</v>
      </c>
      <c r="C31" s="8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37">
        <v>2000</v>
      </c>
      <c r="P31" s="39">
        <f t="shared" ref="P31:P46" si="14">SUM(D31:O31)</f>
        <v>4000</v>
      </c>
    </row>
    <row r="32" spans="2:16" x14ac:dyDescent="0.15">
      <c r="B32" s="3" t="s">
        <v>42</v>
      </c>
      <c r="C32" s="8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600</v>
      </c>
      <c r="K32" s="37">
        <v>600</v>
      </c>
      <c r="L32" s="37">
        <v>600</v>
      </c>
      <c r="M32" s="37">
        <v>600</v>
      </c>
      <c r="N32" s="37">
        <v>600</v>
      </c>
      <c r="O32" s="37">
        <v>600</v>
      </c>
      <c r="P32" s="39">
        <f t="shared" si="14"/>
        <v>3600</v>
      </c>
    </row>
    <row r="33" spans="2:16" x14ac:dyDescent="0.15">
      <c r="B33" s="3" t="s">
        <v>41</v>
      </c>
      <c r="C33" s="8"/>
      <c r="D33" s="37">
        <v>0</v>
      </c>
      <c r="E33" s="37">
        <v>0</v>
      </c>
      <c r="F33" s="37">
        <v>480</v>
      </c>
      <c r="G33" s="37">
        <v>480</v>
      </c>
      <c r="H33" s="37">
        <v>480</v>
      </c>
      <c r="I33" s="37">
        <v>480</v>
      </c>
      <c r="J33" s="37">
        <v>480</v>
      </c>
      <c r="K33" s="37">
        <v>480</v>
      </c>
      <c r="L33" s="37">
        <v>480</v>
      </c>
      <c r="M33" s="37">
        <v>480</v>
      </c>
      <c r="N33" s="37">
        <v>480</v>
      </c>
      <c r="O33" s="37">
        <v>480</v>
      </c>
      <c r="P33" s="39">
        <f t="shared" si="14"/>
        <v>4800</v>
      </c>
    </row>
    <row r="34" spans="2:16" x14ac:dyDescent="0.15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x14ac:dyDescent="0.15">
      <c r="B35" s="23" t="s">
        <v>56</v>
      </c>
      <c r="C35" s="24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0"/>
    </row>
    <row r="36" spans="2:16" x14ac:dyDescent="0.15">
      <c r="B36" s="3" t="s">
        <v>37</v>
      </c>
      <c r="D36" s="43">
        <v>0</v>
      </c>
      <c r="E36" s="37">
        <v>0</v>
      </c>
      <c r="F36" s="37">
        <v>0</v>
      </c>
      <c r="G36" s="37">
        <v>0</v>
      </c>
      <c r="H36" s="37">
        <v>400</v>
      </c>
      <c r="I36" s="37">
        <v>400</v>
      </c>
      <c r="J36" s="37">
        <v>400</v>
      </c>
      <c r="K36" s="37">
        <v>400</v>
      </c>
      <c r="L36" s="37">
        <v>600</v>
      </c>
      <c r="M36" s="37">
        <v>600</v>
      </c>
      <c r="N36" s="37">
        <v>600</v>
      </c>
      <c r="O36" s="37">
        <v>600</v>
      </c>
      <c r="P36" s="38">
        <f t="shared" si="14"/>
        <v>4000</v>
      </c>
    </row>
    <row r="37" spans="2:16" x14ac:dyDescent="0.15">
      <c r="B37" s="3" t="s">
        <v>46</v>
      </c>
      <c r="D37" s="43">
        <v>0</v>
      </c>
      <c r="E37" s="43">
        <v>0</v>
      </c>
      <c r="F37" s="43">
        <v>0</v>
      </c>
      <c r="G37" s="43">
        <v>0</v>
      </c>
      <c r="H37" s="43">
        <v>80</v>
      </c>
      <c r="I37" s="43">
        <v>80</v>
      </c>
      <c r="J37" s="43">
        <v>80</v>
      </c>
      <c r="K37" s="43">
        <v>80</v>
      </c>
      <c r="L37" s="43">
        <v>80</v>
      </c>
      <c r="M37" s="43">
        <v>80</v>
      </c>
      <c r="N37" s="43">
        <v>80</v>
      </c>
      <c r="O37" s="43">
        <v>80</v>
      </c>
      <c r="P37" s="39">
        <f t="shared" si="14"/>
        <v>640</v>
      </c>
    </row>
    <row r="38" spans="2:16" ht="14" x14ac:dyDescent="0.15">
      <c r="B38" s="4" t="s">
        <v>1</v>
      </c>
      <c r="C38" s="8"/>
      <c r="D38" s="37">
        <v>180</v>
      </c>
      <c r="E38" s="37">
        <v>180</v>
      </c>
      <c r="F38" s="37">
        <v>180</v>
      </c>
      <c r="G38" s="37">
        <v>180</v>
      </c>
      <c r="H38" s="37">
        <v>180</v>
      </c>
      <c r="I38" s="37">
        <v>180</v>
      </c>
      <c r="J38" s="37">
        <v>180</v>
      </c>
      <c r="K38" s="37">
        <v>180</v>
      </c>
      <c r="L38" s="37">
        <v>180</v>
      </c>
      <c r="M38" s="37">
        <v>180</v>
      </c>
      <c r="N38" s="37">
        <v>180</v>
      </c>
      <c r="O38" s="37">
        <v>180</v>
      </c>
      <c r="P38" s="39">
        <f t="shared" si="14"/>
        <v>2160</v>
      </c>
    </row>
    <row r="39" spans="2:16" x14ac:dyDescent="0.15">
      <c r="B39" s="1" t="s">
        <v>12</v>
      </c>
      <c r="C39" s="8"/>
      <c r="D39" s="37">
        <v>80</v>
      </c>
      <c r="E39" s="37">
        <v>80</v>
      </c>
      <c r="F39" s="37">
        <v>80</v>
      </c>
      <c r="G39" s="37">
        <v>80</v>
      </c>
      <c r="H39" s="37">
        <v>80</v>
      </c>
      <c r="I39" s="37">
        <v>80</v>
      </c>
      <c r="J39" s="37">
        <v>120</v>
      </c>
      <c r="K39" s="37">
        <v>120</v>
      </c>
      <c r="L39" s="37">
        <v>120</v>
      </c>
      <c r="M39" s="37">
        <v>120</v>
      </c>
      <c r="N39" s="37">
        <v>120</v>
      </c>
      <c r="O39" s="37">
        <v>120</v>
      </c>
      <c r="P39" s="39">
        <f t="shared" si="14"/>
        <v>1200</v>
      </c>
    </row>
    <row r="40" spans="2:16" x14ac:dyDescent="0.15">
      <c r="B40" s="1" t="s">
        <v>54</v>
      </c>
      <c r="D40" s="43">
        <v>150</v>
      </c>
      <c r="E40" s="43">
        <v>150</v>
      </c>
      <c r="F40" s="43">
        <v>160</v>
      </c>
      <c r="G40" s="43">
        <v>160</v>
      </c>
      <c r="H40" s="43">
        <v>160</v>
      </c>
      <c r="I40" s="43">
        <v>160</v>
      </c>
      <c r="J40" s="43">
        <v>170</v>
      </c>
      <c r="K40" s="43">
        <v>170</v>
      </c>
      <c r="L40" s="43">
        <v>170</v>
      </c>
      <c r="M40" s="43">
        <v>170</v>
      </c>
      <c r="N40" s="43">
        <v>180</v>
      </c>
      <c r="O40" s="43">
        <v>180</v>
      </c>
      <c r="P40" s="39">
        <f t="shared" si="14"/>
        <v>1980</v>
      </c>
    </row>
    <row r="41" spans="2:16" x14ac:dyDescent="0.15">
      <c r="B41" s="1" t="s">
        <v>57</v>
      </c>
      <c r="D41" s="44">
        <v>1000</v>
      </c>
      <c r="E41" s="44">
        <v>200</v>
      </c>
      <c r="F41" s="44">
        <v>200</v>
      </c>
      <c r="G41" s="44">
        <v>200</v>
      </c>
      <c r="H41" s="44">
        <v>200</v>
      </c>
      <c r="I41" s="44">
        <v>200</v>
      </c>
      <c r="J41" s="44">
        <v>350</v>
      </c>
      <c r="K41" s="44">
        <v>350</v>
      </c>
      <c r="L41" s="44">
        <v>350</v>
      </c>
      <c r="M41" s="44">
        <v>350</v>
      </c>
      <c r="N41" s="44">
        <v>350</v>
      </c>
      <c r="O41" s="44">
        <v>350</v>
      </c>
      <c r="P41" s="39">
        <f t="shared" si="14"/>
        <v>4100</v>
      </c>
    </row>
    <row r="42" spans="2:16" x14ac:dyDescent="0.15">
      <c r="B42" s="3" t="s">
        <v>36</v>
      </c>
      <c r="C42" s="8"/>
      <c r="D42" s="37">
        <v>3000</v>
      </c>
      <c r="E42" s="37">
        <v>800</v>
      </c>
      <c r="F42" s="37">
        <v>200</v>
      </c>
      <c r="G42" s="37">
        <v>200</v>
      </c>
      <c r="H42" s="37">
        <v>200</v>
      </c>
      <c r="I42" s="37">
        <v>200</v>
      </c>
      <c r="J42" s="37">
        <v>200</v>
      </c>
      <c r="K42" s="37">
        <v>200</v>
      </c>
      <c r="L42" s="37">
        <v>200</v>
      </c>
      <c r="M42" s="37">
        <v>200</v>
      </c>
      <c r="N42" s="37">
        <v>200</v>
      </c>
      <c r="O42" s="37">
        <v>200</v>
      </c>
      <c r="P42" s="39">
        <f t="shared" si="14"/>
        <v>5800</v>
      </c>
    </row>
    <row r="43" spans="2:16" x14ac:dyDescent="0.15">
      <c r="B43" s="3" t="s">
        <v>11</v>
      </c>
      <c r="C43" s="8"/>
      <c r="D43" s="37">
        <v>800</v>
      </c>
      <c r="E43" s="37">
        <v>250</v>
      </c>
      <c r="F43" s="37">
        <v>250</v>
      </c>
      <c r="G43" s="37">
        <v>200</v>
      </c>
      <c r="H43" s="37">
        <v>200</v>
      </c>
      <c r="I43" s="37">
        <v>150</v>
      </c>
      <c r="J43" s="37">
        <v>150</v>
      </c>
      <c r="K43" s="37">
        <v>150</v>
      </c>
      <c r="L43" s="37">
        <v>150</v>
      </c>
      <c r="M43" s="37">
        <v>150</v>
      </c>
      <c r="N43" s="37">
        <v>150</v>
      </c>
      <c r="O43" s="37">
        <v>150</v>
      </c>
      <c r="P43" s="39">
        <f t="shared" si="14"/>
        <v>2750</v>
      </c>
    </row>
    <row r="44" spans="2:16" x14ac:dyDescent="0.15">
      <c r="B44" s="3" t="s">
        <v>34</v>
      </c>
      <c r="D44" s="43">
        <v>800</v>
      </c>
      <c r="E44" s="43">
        <v>200</v>
      </c>
      <c r="F44" s="43">
        <v>200</v>
      </c>
      <c r="G44" s="43">
        <v>200</v>
      </c>
      <c r="H44" s="43">
        <v>200</v>
      </c>
      <c r="I44" s="43">
        <v>200</v>
      </c>
      <c r="J44" s="43">
        <v>200</v>
      </c>
      <c r="K44" s="43">
        <v>200</v>
      </c>
      <c r="L44" s="43">
        <v>200</v>
      </c>
      <c r="M44" s="43">
        <v>200</v>
      </c>
      <c r="N44" s="43">
        <v>200</v>
      </c>
      <c r="O44" s="43">
        <v>200</v>
      </c>
      <c r="P44" s="39">
        <f t="shared" si="14"/>
        <v>3000</v>
      </c>
    </row>
    <row r="45" spans="2:16" x14ac:dyDescent="0.15">
      <c r="B45" s="3" t="s">
        <v>35</v>
      </c>
      <c r="C45" s="8"/>
      <c r="D45" s="37">
        <v>800</v>
      </c>
      <c r="E45" s="37">
        <v>300</v>
      </c>
      <c r="F45" s="37">
        <v>300</v>
      </c>
      <c r="G45" s="37">
        <v>300</v>
      </c>
      <c r="H45" s="37">
        <v>300</v>
      </c>
      <c r="I45" s="37">
        <v>300</v>
      </c>
      <c r="J45" s="44">
        <v>600</v>
      </c>
      <c r="K45" s="44">
        <v>600</v>
      </c>
      <c r="L45" s="44">
        <v>600</v>
      </c>
      <c r="M45" s="44">
        <v>600</v>
      </c>
      <c r="N45" s="44">
        <v>600</v>
      </c>
      <c r="O45" s="44">
        <v>600</v>
      </c>
      <c r="P45" s="39">
        <f t="shared" si="14"/>
        <v>5900</v>
      </c>
    </row>
    <row r="46" spans="2:16" x14ac:dyDescent="0.15">
      <c r="B46" s="3" t="s">
        <v>0</v>
      </c>
      <c r="C46" s="8"/>
      <c r="D46" s="37">
        <v>0</v>
      </c>
      <c r="E46" s="37">
        <v>80</v>
      </c>
      <c r="F46" s="37">
        <v>80</v>
      </c>
      <c r="G46" s="37">
        <v>80</v>
      </c>
      <c r="H46" s="37">
        <v>80</v>
      </c>
      <c r="I46" s="37">
        <v>80</v>
      </c>
      <c r="J46" s="37">
        <v>80</v>
      </c>
      <c r="K46" s="37">
        <v>80</v>
      </c>
      <c r="L46" s="37">
        <v>80</v>
      </c>
      <c r="M46" s="37">
        <v>80</v>
      </c>
      <c r="N46" s="37">
        <v>80</v>
      </c>
      <c r="O46" s="37">
        <v>80</v>
      </c>
      <c r="P46" s="39">
        <f t="shared" si="14"/>
        <v>880</v>
      </c>
    </row>
    <row r="47" spans="2:16" x14ac:dyDescent="0.15">
      <c r="B47" s="3" t="s">
        <v>4</v>
      </c>
      <c r="C47" s="8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9"/>
    </row>
    <row r="48" spans="2:16" x14ac:dyDescent="0.15">
      <c r="B48" s="3" t="s">
        <v>4</v>
      </c>
      <c r="C48" s="8"/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9"/>
    </row>
    <row r="49" spans="2:16" x14ac:dyDescent="0.1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s="64" customFormat="1" x14ac:dyDescent="0.15">
      <c r="B50" s="60" t="s">
        <v>2</v>
      </c>
      <c r="C50" s="61"/>
      <c r="D50" s="62">
        <f>SUM(D30:D49)</f>
        <v>7810</v>
      </c>
      <c r="E50" s="62">
        <f t="shared" ref="E50:O50" si="15">SUM(E30:E49)</f>
        <v>3240</v>
      </c>
      <c r="F50" s="62">
        <f t="shared" si="15"/>
        <v>3130</v>
      </c>
      <c r="G50" s="62">
        <f t="shared" si="15"/>
        <v>3080</v>
      </c>
      <c r="H50" s="62">
        <f t="shared" si="15"/>
        <v>3560</v>
      </c>
      <c r="I50" s="62">
        <f t="shared" si="15"/>
        <v>3510</v>
      </c>
      <c r="J50" s="62">
        <f t="shared" si="15"/>
        <v>6110</v>
      </c>
      <c r="K50" s="62">
        <f t="shared" si="15"/>
        <v>6110</v>
      </c>
      <c r="L50" s="62">
        <f t="shared" si="15"/>
        <v>6310</v>
      </c>
      <c r="M50" s="62">
        <f t="shared" si="15"/>
        <v>6310</v>
      </c>
      <c r="N50" s="62">
        <f t="shared" si="15"/>
        <v>8320</v>
      </c>
      <c r="O50" s="62">
        <f t="shared" si="15"/>
        <v>8320</v>
      </c>
      <c r="P50" s="63">
        <f>SUM(D50:O50)</f>
        <v>65810</v>
      </c>
    </row>
    <row r="51" spans="2:16" s="49" customFormat="1" x14ac:dyDescent="0.15">
      <c r="B51" s="50"/>
      <c r="C51" s="51"/>
      <c r="D51" s="52"/>
      <c r="E51" s="52"/>
      <c r="F51" s="52"/>
      <c r="G51" s="52"/>
      <c r="H51" s="52"/>
      <c r="I51" s="52"/>
      <c r="J51" s="53"/>
      <c r="K51" s="53"/>
      <c r="L51" s="53"/>
      <c r="M51" s="53"/>
      <c r="N51" s="53"/>
      <c r="O51" s="53"/>
      <c r="P51" s="54"/>
    </row>
    <row r="52" spans="2:16" s="49" customFormat="1" x14ac:dyDescent="0.15">
      <c r="C52" s="5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2:16" s="49" customFormat="1" x14ac:dyDescent="0.15">
      <c r="B53" s="56" t="s">
        <v>52</v>
      </c>
      <c r="C53" s="57"/>
      <c r="D53" s="58">
        <f t="shared" ref="D53:N53" si="16">SUM(D16:D20)+(D50)</f>
        <v>7810</v>
      </c>
      <c r="E53" s="58">
        <f t="shared" si="16"/>
        <v>6918.6</v>
      </c>
      <c r="F53" s="58">
        <f t="shared" si="16"/>
        <v>10007.200000000001</v>
      </c>
      <c r="G53" s="58">
        <f t="shared" si="16"/>
        <v>13395.8</v>
      </c>
      <c r="H53" s="58">
        <f t="shared" si="16"/>
        <v>16834.400000000001</v>
      </c>
      <c r="I53" s="58">
        <f t="shared" si="16"/>
        <v>20103</v>
      </c>
      <c r="J53" s="58">
        <f t="shared" si="16"/>
        <v>27434</v>
      </c>
      <c r="K53" s="58">
        <f t="shared" si="16"/>
        <v>32765</v>
      </c>
      <c r="L53" s="58">
        <f t="shared" si="16"/>
        <v>37096</v>
      </c>
      <c r="M53" s="58">
        <f t="shared" si="16"/>
        <v>47358</v>
      </c>
      <c r="N53" s="58">
        <f t="shared" si="16"/>
        <v>57630</v>
      </c>
      <c r="O53" s="58">
        <f>SUM(O16:O20)+(O50)</f>
        <v>67492</v>
      </c>
      <c r="P53" s="58">
        <f>SUM(D53:O53)</f>
        <v>344844</v>
      </c>
    </row>
    <row r="54" spans="2:16" s="49" customFormat="1" x14ac:dyDescent="0.15">
      <c r="C54" s="55"/>
      <c r="D54" s="54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2:16" s="49" customFormat="1" x14ac:dyDescent="0.15">
      <c r="B55" s="56" t="s">
        <v>53</v>
      </c>
      <c r="C55" s="56"/>
      <c r="D55" s="59">
        <f t="shared" ref="D55:N55" si="17">D25-D50</f>
        <v>-7810</v>
      </c>
      <c r="E55" s="59">
        <f t="shared" si="17"/>
        <v>-2718.6</v>
      </c>
      <c r="F55" s="59">
        <f t="shared" si="17"/>
        <v>-1607.1999999999998</v>
      </c>
      <c r="G55" s="59">
        <f t="shared" si="17"/>
        <v>-795.79999999999927</v>
      </c>
      <c r="H55" s="59">
        <f t="shared" si="17"/>
        <v>-34.399999999999636</v>
      </c>
      <c r="I55" s="59">
        <f t="shared" si="17"/>
        <v>897</v>
      </c>
      <c r="J55" s="59">
        <f t="shared" si="17"/>
        <v>566</v>
      </c>
      <c r="K55" s="59">
        <f t="shared" si="17"/>
        <v>2235</v>
      </c>
      <c r="L55" s="59">
        <f t="shared" si="17"/>
        <v>4904</v>
      </c>
      <c r="M55" s="59">
        <f t="shared" si="17"/>
        <v>8642</v>
      </c>
      <c r="N55" s="59">
        <f t="shared" si="17"/>
        <v>12370</v>
      </c>
      <c r="O55" s="59">
        <f>O25-O50</f>
        <v>16508</v>
      </c>
      <c r="P55" s="59">
        <f>SUM(D55:O55)</f>
        <v>33156</v>
      </c>
    </row>
    <row r="57" spans="2:16" x14ac:dyDescent="0.15">
      <c r="B57" s="59" t="s">
        <v>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f>SUMIF(D55:O55,"&lt;=0",D55:O55)*(-1)</f>
        <v>12965.999999999998</v>
      </c>
    </row>
  </sheetData>
  <phoneticPr fontId="9" type="noConversion"/>
  <pageMargins left="0.75000000000000011" right="0.75000000000000011" top="1" bottom="0.2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Finanzplan</vt:lpstr>
      <vt:lpstr>Finanzplan!Druckbereich</vt:lpstr>
    </vt:vector>
  </TitlesOfParts>
  <Manager>Webshop Factory GmbH</Manager>
  <Company>Webshop Factory GmbH</Company>
  <LinksUpToDate>false</LinksUpToDate>
  <SharedDoc>false</SharedDoc>
  <HyperlinkBase>www.webshop-factory.com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Finanzplaner Onlineshop erstellen</dc:title>
  <dc:subject>Finanzplaner Onlineshop erstellen - Webshop Factory GmbH</dc:subject>
  <dc:creator>Oliver Feldmann</dc:creator>
  <cp:keywords>Onlineshop erstellen, Webshop erstellen</cp:keywords>
  <dc:description/>
  <cp:lastModifiedBy>Oliver Feldmann</cp:lastModifiedBy>
  <dcterms:created xsi:type="dcterms:W3CDTF">2009-07-11T18:48:16Z</dcterms:created>
  <dcterms:modified xsi:type="dcterms:W3CDTF">2022-08-04T15:17:37Z</dcterms:modified>
  <cp:category>Support Onlineshop Gründer</cp:category>
</cp:coreProperties>
</file>